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sheena/Desktop/TRANSFORMING ENERGY/"/>
    </mc:Choice>
  </mc:AlternateContent>
  <xr:revisionPtr revIDLastSave="0" documentId="13_ncr:1_{1A04A354-2B80-7A46-B81F-9EC82F164ECD}" xr6:coauthVersionLast="47" xr6:coauthVersionMax="47" xr10:uidLastSave="{00000000-0000-0000-0000-000000000000}"/>
  <bookViews>
    <workbookView xWindow="2720" yWindow="2260" windowWidth="29400" windowHeight="18380" xr2:uid="{00000000-000D-0000-FFFF-FFFF00000000}"/>
  </bookViews>
  <sheets>
    <sheet name="P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qGrVsbKweRl4MrAYFdc1Vx7XYbCFSiWFFF7bwTYU8X8="/>
    </ext>
  </extLst>
</workbook>
</file>

<file path=xl/calcChain.xml><?xml version="1.0" encoding="utf-8"?>
<calcChain xmlns="http://schemas.openxmlformats.org/spreadsheetml/2006/main">
  <c r="J41" i="1" l="1"/>
  <c r="J40" i="1"/>
  <c r="K35" i="1" s="1"/>
  <c r="C18" i="1"/>
  <c r="J42" i="1" l="1"/>
  <c r="C20" i="1" s="1"/>
  <c r="L32" i="1"/>
  <c r="L33" i="1"/>
  <c r="C19" i="1"/>
  <c r="C21" i="1" s="1"/>
  <c r="C22" i="1" s="1"/>
  <c r="L34" i="1"/>
  <c r="D31" i="1" l="1"/>
  <c r="C24" i="1"/>
  <c r="E31" i="1" s="1"/>
  <c r="C31" i="1"/>
  <c r="F31" i="1" s="1"/>
  <c r="C23" i="1"/>
</calcChain>
</file>

<file path=xl/sharedStrings.xml><?xml version="1.0" encoding="utf-8"?>
<sst xmlns="http://schemas.openxmlformats.org/spreadsheetml/2006/main" count="51" uniqueCount="46">
  <si>
    <t xml:space="preserve">This worksheet is part of Transforming Energy - Buildings Net Zero Energy. For full programme details visit: </t>
  </si>
  <si>
    <t>https://juliesbicycle.com/our-work/arts-council-programme/</t>
  </si>
  <si>
    <t>INSTRUCTIONS</t>
  </si>
  <si>
    <t>User input</t>
  </si>
  <si>
    <t>area of unshaded south facing roof</t>
  </si>
  <si>
    <t>m2</t>
  </si>
  <si>
    <t>electricity cost per kWh</t>
  </si>
  <si>
    <t>p/kWh</t>
  </si>
  <si>
    <t>Internal calculations</t>
  </si>
  <si>
    <t>kWp</t>
  </si>
  <si>
    <t>kWh per year generated</t>
  </si>
  <si>
    <t>kWh generated in total per year</t>
  </si>
  <si>
    <t>fitted the curve to DEFRA data</t>
  </si>
  <si>
    <t>£</t>
  </si>
  <si>
    <t>cost per m2</t>
  </si>
  <si>
    <t>https://www.gov.uk/government/statistics/solar-pv-cost-data</t>
  </si>
  <si>
    <t>investment (£)</t>
  </si>
  <si>
    <t>annual energy generation (kWh)</t>
  </si>
  <si>
    <t>annual cost saving (£)</t>
  </si>
  <si>
    <t>payback (yrs)</t>
  </si>
  <si>
    <t>PV</t>
  </si>
  <si>
    <t>size</t>
  </si>
  <si>
    <t>kW av</t>
  </si>
  <si>
    <t>£ per kW installed</t>
  </si>
  <si>
    <t>0-4 kW</t>
  </si>
  <si>
    <t>DEFRA</t>
  </si>
  <si>
    <t>4-10 kW</t>
  </si>
  <si>
    <t>10-50 kW</t>
  </si>
  <si>
    <t>50kW +</t>
  </si>
  <si>
    <t>told to me by a solar company</t>
  </si>
  <si>
    <t>https://www.jojusolar.co.uk/faqs-solar-power/</t>
  </si>
  <si>
    <t>kW produced in bright sunshine</t>
  </si>
  <si>
    <t>for standard efficiency of 16%, each kWp takes up 6.25 m2</t>
  </si>
  <si>
    <t>kWp/m2</t>
  </si>
  <si>
    <t>kWh/kWp</t>
  </si>
  <si>
    <t>kWh/m2</t>
  </si>
  <si>
    <r>
      <t>Using this worksheet you can calculate the return-on-investment in terms of energy and cost saving from installing on-site PV. Complete the</t>
    </r>
    <r>
      <rPr>
        <b/>
        <sz val="12"/>
        <color rgb="FF70AD47"/>
        <rFont val="Helvetica"/>
        <family val="2"/>
      </rPr>
      <t xml:space="preserve"> green cells</t>
    </r>
    <r>
      <rPr>
        <sz val="12"/>
        <color theme="1"/>
        <rFont val="Helvetica"/>
        <family val="2"/>
      </rPr>
      <t xml:space="preserve">.
Results will be in the </t>
    </r>
    <r>
      <rPr>
        <b/>
        <sz val="12"/>
        <color rgb="FFED7D31"/>
        <rFont val="Helvetica"/>
        <family val="2"/>
      </rPr>
      <t>orange cells</t>
    </r>
    <r>
      <rPr>
        <sz val="12"/>
        <color theme="1"/>
        <rFont val="Helvetica"/>
        <family val="2"/>
      </rPr>
      <t>. The PV cost tables in columns I to L are used to drive the calculations.</t>
    </r>
  </si>
  <si>
    <t xml:space="preserve">Area available for panels </t>
  </si>
  <si>
    <t>Cost per installed kWp</t>
  </si>
  <si>
    <t xml:space="preserve">Ttotal installed cost </t>
  </si>
  <si>
    <t>Cost per m2</t>
  </si>
  <si>
    <t>Saving per year</t>
  </si>
  <si>
    <t>Prices may vary and are approximates only.</t>
  </si>
  <si>
    <t>Prices referenced are recent historic averages prior to the Russo-Ukraine war.</t>
  </si>
  <si>
    <t>Latest prices can be found each quarter on gov.co.uk: https://www.gov.uk/government/collections/quarterly-energy-price</t>
  </si>
  <si>
    <t>For the most up to date prices and tarriffs, we advise getting quotes from suppliers and installers.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</si>
</sst>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scheme val="minor"/>
    </font>
    <font>
      <sz val="12"/>
      <color theme="1"/>
      <name val="Helvetica"/>
      <family val="2"/>
    </font>
    <font>
      <u/>
      <sz val="12"/>
      <color rgb="FF0563C1"/>
      <name val="Helvetica"/>
      <family val="2"/>
    </font>
    <font>
      <b/>
      <sz val="12"/>
      <color rgb="FF70AD47"/>
      <name val="Helvetica"/>
      <family val="2"/>
    </font>
    <font>
      <b/>
      <sz val="12"/>
      <color rgb="FFED7D31"/>
      <name val="Helvetica"/>
      <family val="2"/>
    </font>
    <font>
      <b/>
      <sz val="12"/>
      <color theme="1"/>
      <name val="Helvetica"/>
      <family val="2"/>
    </font>
    <font>
      <b/>
      <sz val="16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/>
        <bgColor theme="5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8" fillId="2" borderId="1" xfId="0" applyFont="1" applyFill="1" applyBorder="1"/>
    <xf numFmtId="0" fontId="2" fillId="0" borderId="0" xfId="1"/>
    <xf numFmtId="0" fontId="3" fillId="0" borderId="0" xfId="0" applyFont="1" applyProtection="1">
      <protection locked="0"/>
    </xf>
    <xf numFmtId="0" fontId="7" fillId="3" borderId="2" xfId="0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3" fontId="3" fillId="3" borderId="2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0" fontId="3" fillId="4" borderId="3" xfId="0" applyFont="1" applyFill="1" applyBorder="1" applyProtection="1">
      <protection locked="0"/>
    </xf>
    <xf numFmtId="3" fontId="3" fillId="4" borderId="2" xfId="0" applyNumberFormat="1" applyFont="1" applyFill="1" applyBorder="1" applyProtection="1">
      <protection locked="0"/>
    </xf>
    <xf numFmtId="164" fontId="3" fillId="4" borderId="2" xfId="0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2" fontId="3" fillId="0" borderId="2" xfId="0" applyNumberFormat="1" applyFont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85725</xdr:rowOff>
    </xdr:from>
    <xdr:ext cx="3438525" cy="8286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85725"/>
          <a:ext cx="3438525" cy="828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gov.uk/government/collections/quarterly-energy-prices" TargetMode="External"/><Relationship Id="rId1" Type="http://schemas.openxmlformats.org/officeDocument/2006/relationships/hyperlink" Target="https://juliesbicycle.com/our-work/arts-council-program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7"/>
  <sheetViews>
    <sheetView tabSelected="1" workbookViewId="0">
      <selection activeCell="A9" sqref="A9"/>
    </sheetView>
  </sheetViews>
  <sheetFormatPr baseColWidth="10" defaultColWidth="11.1640625" defaultRowHeight="15" customHeight="1" x14ac:dyDescent="0.2"/>
  <cols>
    <col min="1" max="1" width="7.83203125" style="2" customWidth="1"/>
    <col min="2" max="2" width="39.5" style="2" customWidth="1"/>
    <col min="3" max="3" width="14.1640625" style="2" customWidth="1"/>
    <col min="4" max="4" width="26" style="2" customWidth="1"/>
    <col min="5" max="5" width="22.6640625" style="2" customWidth="1"/>
    <col min="6" max="6" width="14.1640625" style="2" customWidth="1"/>
    <col min="7" max="8" width="8.83203125" style="2" customWidth="1"/>
    <col min="9" max="9" width="13.5" style="2" customWidth="1"/>
    <col min="10" max="10" width="31.6640625" style="2" customWidth="1"/>
    <col min="11" max="11" width="16.5" style="2" customWidth="1"/>
    <col min="12" max="12" width="10" style="2" customWidth="1"/>
    <col min="13" max="13" width="8.83203125" style="2" customWidth="1"/>
    <col min="14" max="14" width="24.83203125" style="2" customWidth="1"/>
    <col min="15" max="16384" width="11.1640625" style="2"/>
  </cols>
  <sheetData>
    <row r="1" spans="1:17" ht="15.75" customHeight="1" x14ac:dyDescent="0.2">
      <c r="C1" s="2" t="s">
        <v>0</v>
      </c>
    </row>
    <row r="2" spans="1:17" ht="15.75" customHeight="1" x14ac:dyDescent="0.2">
      <c r="C2" s="3" t="s">
        <v>1</v>
      </c>
    </row>
    <row r="3" spans="1:17" ht="15.75" customHeight="1" x14ac:dyDescent="0.2">
      <c r="C3" s="1" t="s">
        <v>42</v>
      </c>
    </row>
    <row r="4" spans="1:17" ht="15.75" customHeight="1" x14ac:dyDescent="0.2">
      <c r="C4" s="1" t="s">
        <v>43</v>
      </c>
    </row>
    <row r="5" spans="1:17" ht="15.75" customHeight="1" x14ac:dyDescent="0.2">
      <c r="C5" s="5" t="s">
        <v>44</v>
      </c>
    </row>
    <row r="6" spans="1:17" ht="14" customHeight="1" x14ac:dyDescent="0.2">
      <c r="C6" s="1" t="s">
        <v>45</v>
      </c>
    </row>
    <row r="7" spans="1:17" ht="33" customHeight="1" x14ac:dyDescent="0.25">
      <c r="B7" s="4" t="s">
        <v>2</v>
      </c>
    </row>
    <row r="8" spans="1:17" ht="30" customHeight="1" x14ac:dyDescent="0.2">
      <c r="B8" s="2" t="s">
        <v>36</v>
      </c>
    </row>
    <row r="9" spans="1:17" ht="15.7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.75" customHeight="1" x14ac:dyDescent="0.2">
      <c r="A10" s="6"/>
      <c r="B10" s="7" t="s">
        <v>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.7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.75" customHeight="1" x14ac:dyDescent="0.2">
      <c r="A12" s="6"/>
      <c r="B12" s="8" t="s">
        <v>4</v>
      </c>
      <c r="C12" s="9">
        <v>200</v>
      </c>
      <c r="D12" s="8" t="s">
        <v>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.75" customHeight="1" x14ac:dyDescent="0.2">
      <c r="A13" s="6"/>
      <c r="B13" s="8" t="s">
        <v>6</v>
      </c>
      <c r="C13" s="10">
        <v>15</v>
      </c>
      <c r="D13" s="8" t="s">
        <v>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5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5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5.75" customHeight="1" x14ac:dyDescent="0.2">
      <c r="A16" s="6"/>
      <c r="B16" s="11" t="s">
        <v>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5.7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5.75" customHeight="1" x14ac:dyDescent="0.2">
      <c r="A18" s="6"/>
      <c r="B18" s="6" t="s">
        <v>37</v>
      </c>
      <c r="C18" s="6">
        <f>C12*0.8</f>
        <v>160</v>
      </c>
      <c r="D18" s="6" t="s">
        <v>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5.75" customHeight="1" x14ac:dyDescent="0.2">
      <c r="A19" s="6"/>
      <c r="B19" s="6" t="s">
        <v>9</v>
      </c>
      <c r="C19" s="6">
        <f>C18*J40</f>
        <v>25.6</v>
      </c>
      <c r="D19" s="6" t="s">
        <v>9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5.75" customHeight="1" x14ac:dyDescent="0.2">
      <c r="A20" s="6"/>
      <c r="B20" s="6" t="s">
        <v>10</v>
      </c>
      <c r="C20" s="12">
        <f>C18*J42</f>
        <v>21333.333333333336</v>
      </c>
      <c r="D20" s="6" t="s">
        <v>11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5.75" customHeight="1" x14ac:dyDescent="0.2">
      <c r="A21" s="6"/>
      <c r="B21" s="6" t="s">
        <v>38</v>
      </c>
      <c r="C21" s="12">
        <f>-320.1*LN(C19)+2161.3</f>
        <v>1123.3461882894862</v>
      </c>
      <c r="D21" s="6"/>
      <c r="E21" s="6" t="s">
        <v>12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5.75" customHeight="1" x14ac:dyDescent="0.2">
      <c r="A22" s="6"/>
      <c r="B22" s="6" t="s">
        <v>39</v>
      </c>
      <c r="C22" s="12">
        <f>C21*C19</f>
        <v>28757.662420210851</v>
      </c>
      <c r="D22" s="6" t="s">
        <v>13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5.75" customHeight="1" x14ac:dyDescent="0.2">
      <c r="A23" s="6"/>
      <c r="B23" s="6" t="s">
        <v>40</v>
      </c>
      <c r="C23" s="12">
        <f>C22/C18</f>
        <v>179.73539012631781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.75" customHeight="1" x14ac:dyDescent="0.2">
      <c r="A24" s="6"/>
      <c r="B24" s="6" t="s">
        <v>41</v>
      </c>
      <c r="C24" s="13">
        <f>C20*C13/100</f>
        <v>3200.0000000000005</v>
      </c>
      <c r="D24" s="6" t="s">
        <v>13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5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5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5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5.75" customHeight="1" x14ac:dyDescent="0.2">
      <c r="A29" s="6"/>
      <c r="B29" s="6"/>
      <c r="C29" s="6"/>
      <c r="D29" s="6"/>
      <c r="E29" s="6"/>
      <c r="F29" s="6"/>
      <c r="G29" s="6"/>
      <c r="H29" s="6"/>
      <c r="I29" s="8" t="s">
        <v>15</v>
      </c>
      <c r="J29" s="8"/>
      <c r="K29" s="8"/>
      <c r="L29" s="8"/>
      <c r="M29" s="6"/>
      <c r="N29" s="6"/>
      <c r="O29" s="6"/>
      <c r="P29" s="6"/>
      <c r="Q29" s="6"/>
    </row>
    <row r="30" spans="1:17" ht="15.75" customHeight="1" x14ac:dyDescent="0.2">
      <c r="A30" s="6"/>
      <c r="B30" s="8"/>
      <c r="C30" s="8" t="s">
        <v>16</v>
      </c>
      <c r="D30" s="8" t="s">
        <v>17</v>
      </c>
      <c r="E30" s="8" t="s">
        <v>18</v>
      </c>
      <c r="F30" s="8" t="s">
        <v>19</v>
      </c>
      <c r="G30" s="6"/>
      <c r="H30" s="6"/>
      <c r="I30" s="8"/>
      <c r="J30" s="8"/>
      <c r="K30" s="8"/>
      <c r="L30" s="8"/>
      <c r="M30" s="6"/>
      <c r="N30" s="6"/>
      <c r="O30" s="6"/>
      <c r="P30" s="6"/>
      <c r="Q30" s="6"/>
    </row>
    <row r="31" spans="1:17" ht="15.75" customHeight="1" x14ac:dyDescent="0.2">
      <c r="A31" s="6"/>
      <c r="B31" s="8" t="s">
        <v>20</v>
      </c>
      <c r="C31" s="14">
        <f>C22</f>
        <v>28757.662420210851</v>
      </c>
      <c r="D31" s="14">
        <f>C20</f>
        <v>21333.333333333336</v>
      </c>
      <c r="E31" s="14">
        <f>C24</f>
        <v>3200.0000000000005</v>
      </c>
      <c r="F31" s="15">
        <f>C31/E31</f>
        <v>8.9867695063158894</v>
      </c>
      <c r="G31" s="6"/>
      <c r="H31" s="6"/>
      <c r="I31" s="8" t="s">
        <v>21</v>
      </c>
      <c r="J31" s="8" t="s">
        <v>22</v>
      </c>
      <c r="K31" s="8" t="s">
        <v>23</v>
      </c>
      <c r="L31" s="8" t="s">
        <v>14</v>
      </c>
      <c r="M31" s="6"/>
      <c r="N31" s="6"/>
      <c r="O31" s="6"/>
      <c r="P31" s="6"/>
      <c r="Q31" s="6"/>
    </row>
    <row r="32" spans="1:17" ht="15.75" customHeight="1" x14ac:dyDescent="0.2">
      <c r="A32" s="6"/>
      <c r="B32" s="6"/>
      <c r="C32" s="6"/>
      <c r="D32" s="6"/>
      <c r="E32" s="6"/>
      <c r="F32" s="6"/>
      <c r="G32" s="6"/>
      <c r="H32" s="6"/>
      <c r="I32" s="8" t="s">
        <v>24</v>
      </c>
      <c r="J32" s="8">
        <v>2</v>
      </c>
      <c r="K32" s="8">
        <v>1876</v>
      </c>
      <c r="L32" s="8">
        <f t="shared" ref="L32:L34" si="0">K32*$J$40</f>
        <v>300.16000000000003</v>
      </c>
      <c r="M32" s="6"/>
      <c r="N32" s="6" t="s">
        <v>25</v>
      </c>
      <c r="O32" s="6"/>
      <c r="P32" s="6"/>
      <c r="Q32" s="6"/>
    </row>
    <row r="33" spans="1:17" ht="15.75" customHeight="1" x14ac:dyDescent="0.2">
      <c r="A33" s="6"/>
      <c r="B33" s="6"/>
      <c r="C33" s="6"/>
      <c r="D33" s="6"/>
      <c r="E33" s="6"/>
      <c r="F33" s="6"/>
      <c r="G33" s="6"/>
      <c r="H33" s="6"/>
      <c r="I33" s="8" t="s">
        <v>26</v>
      </c>
      <c r="J33" s="8">
        <v>7</v>
      </c>
      <c r="K33" s="8">
        <v>1605</v>
      </c>
      <c r="L33" s="8">
        <f t="shared" si="0"/>
        <v>256.8</v>
      </c>
      <c r="M33" s="6"/>
      <c r="N33" s="6" t="s">
        <v>25</v>
      </c>
      <c r="O33" s="6"/>
      <c r="P33" s="6"/>
      <c r="Q33" s="6"/>
    </row>
    <row r="34" spans="1:17" ht="15.75" customHeight="1" x14ac:dyDescent="0.2">
      <c r="A34" s="6"/>
      <c r="B34" s="6"/>
      <c r="C34" s="6"/>
      <c r="D34" s="6"/>
      <c r="E34" s="6"/>
      <c r="F34" s="6"/>
      <c r="G34" s="6"/>
      <c r="H34" s="6"/>
      <c r="I34" s="8" t="s">
        <v>27</v>
      </c>
      <c r="J34" s="8">
        <v>30</v>
      </c>
      <c r="K34" s="8">
        <v>1132</v>
      </c>
      <c r="L34" s="8">
        <f t="shared" si="0"/>
        <v>181.12</v>
      </c>
      <c r="M34" s="6"/>
      <c r="N34" s="6" t="s">
        <v>25</v>
      </c>
      <c r="O34" s="6"/>
      <c r="P34" s="6"/>
      <c r="Q34" s="6"/>
    </row>
    <row r="35" spans="1:17" ht="15.75" customHeight="1" x14ac:dyDescent="0.2">
      <c r="A35" s="6"/>
      <c r="B35" s="6"/>
      <c r="C35" s="6"/>
      <c r="D35" s="6"/>
      <c r="E35" s="6"/>
      <c r="F35" s="6"/>
      <c r="G35" s="6"/>
      <c r="H35" s="6"/>
      <c r="I35" s="8" t="s">
        <v>28</v>
      </c>
      <c r="J35" s="8">
        <v>100</v>
      </c>
      <c r="K35" s="8">
        <f>L35/J40</f>
        <v>625</v>
      </c>
      <c r="L35" s="8">
        <v>100</v>
      </c>
      <c r="M35" s="6"/>
      <c r="N35" s="6" t="s">
        <v>29</v>
      </c>
      <c r="O35" s="6"/>
      <c r="P35" s="6"/>
      <c r="Q35" s="6"/>
    </row>
    <row r="36" spans="1:17" ht="15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5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5.75" customHeight="1" x14ac:dyDescent="0.2">
      <c r="A38" s="6"/>
      <c r="B38" s="6"/>
      <c r="C38" s="6"/>
      <c r="D38" s="6"/>
      <c r="E38" s="6"/>
      <c r="F38" s="6"/>
      <c r="G38" s="6"/>
      <c r="H38" s="6"/>
      <c r="I38" s="8" t="s">
        <v>30</v>
      </c>
      <c r="J38" s="8"/>
      <c r="K38" s="6"/>
      <c r="L38" s="6"/>
      <c r="M38" s="16" t="s">
        <v>31</v>
      </c>
      <c r="N38" s="16"/>
      <c r="O38" s="6"/>
      <c r="P38" s="6"/>
      <c r="Q38" s="6"/>
    </row>
    <row r="39" spans="1:17" ht="15.75" customHeight="1" x14ac:dyDescent="0.2">
      <c r="A39" s="6"/>
      <c r="B39" s="6"/>
      <c r="C39" s="6"/>
      <c r="D39" s="6"/>
      <c r="E39" s="6"/>
      <c r="F39" s="6"/>
      <c r="G39" s="6"/>
      <c r="H39" s="6"/>
      <c r="I39" s="8" t="s">
        <v>32</v>
      </c>
      <c r="J39" s="8"/>
      <c r="K39" s="6"/>
      <c r="L39" s="6"/>
      <c r="M39" s="6"/>
      <c r="N39" s="6"/>
      <c r="O39" s="6"/>
      <c r="P39" s="6"/>
      <c r="Q39" s="6"/>
    </row>
    <row r="40" spans="1:17" ht="15.75" customHeight="1" x14ac:dyDescent="0.2">
      <c r="A40" s="6"/>
      <c r="B40" s="6"/>
      <c r="C40" s="6"/>
      <c r="D40" s="6"/>
      <c r="E40" s="6"/>
      <c r="F40" s="6"/>
      <c r="G40" s="6"/>
      <c r="H40" s="6"/>
      <c r="I40" s="8" t="s">
        <v>33</v>
      </c>
      <c r="J40" s="8">
        <f>1/6.25</f>
        <v>0.16</v>
      </c>
      <c r="K40" s="6"/>
      <c r="L40" s="6"/>
      <c r="M40" s="6"/>
      <c r="N40" s="6"/>
      <c r="O40" s="6"/>
      <c r="P40" s="6"/>
      <c r="Q40" s="6"/>
    </row>
    <row r="41" spans="1:17" ht="15.75" customHeight="1" x14ac:dyDescent="0.2">
      <c r="A41" s="6"/>
      <c r="B41" s="6"/>
      <c r="C41" s="6"/>
      <c r="D41" s="6"/>
      <c r="E41" s="6"/>
      <c r="F41" s="6"/>
      <c r="G41" s="6"/>
      <c r="H41" s="6"/>
      <c r="I41" s="8" t="s">
        <v>34</v>
      </c>
      <c r="J41" s="17">
        <f>2500/3</f>
        <v>833.33333333333337</v>
      </c>
      <c r="K41" s="6"/>
      <c r="L41" s="6"/>
      <c r="M41" s="6"/>
      <c r="N41" s="6"/>
      <c r="O41" s="6"/>
      <c r="P41" s="6"/>
      <c r="Q41" s="6"/>
    </row>
    <row r="42" spans="1:17" ht="15.75" customHeight="1" x14ac:dyDescent="0.2">
      <c r="A42" s="6"/>
      <c r="B42" s="6"/>
      <c r="C42" s="6"/>
      <c r="D42" s="6"/>
      <c r="E42" s="6"/>
      <c r="F42" s="6"/>
      <c r="G42" s="6"/>
      <c r="H42" s="6"/>
      <c r="I42" s="8" t="s">
        <v>35</v>
      </c>
      <c r="J42" s="17">
        <f>J41*J40</f>
        <v>133.33333333333334</v>
      </c>
      <c r="K42" s="6"/>
      <c r="L42" s="6"/>
      <c r="M42" s="6"/>
      <c r="N42" s="6"/>
      <c r="O42" s="6"/>
      <c r="P42" s="6"/>
      <c r="Q42" s="6"/>
    </row>
    <row r="43" spans="1:17" ht="15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5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5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5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5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5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5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5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5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5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5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5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5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5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5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5.75" customHeight="1" x14ac:dyDescent="0.2"/>
    <row r="60" spans="1:17" ht="15.75" customHeight="1" x14ac:dyDescent="0.2"/>
    <row r="61" spans="1:17" ht="15.75" customHeight="1" x14ac:dyDescent="0.2"/>
    <row r="62" spans="1:17" ht="15.75" customHeight="1" x14ac:dyDescent="0.2"/>
    <row r="63" spans="1:17" ht="15.75" customHeight="1" x14ac:dyDescent="0.2"/>
    <row r="64" spans="1:1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</sheetData>
  <sheetProtection sheet="1" objects="1" scenarios="1" selectLockedCells="1"/>
  <mergeCells count="1">
    <mergeCell ref="M38:N38"/>
  </mergeCells>
  <hyperlinks>
    <hyperlink ref="C2" r:id="rId1" xr:uid="{00000000-0004-0000-0000-000000000000}"/>
    <hyperlink ref="C5" r:id="rId2" xr:uid="{69CBE529-550F-2044-BDF3-6FDF0A377827}"/>
  </hyperlinks>
  <pageMargins left="0.7" right="0.7" top="0.75" bottom="0.75" header="0" footer="0"/>
  <pageSetup orientation="landscape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Bottrill</dc:creator>
  <cp:lastModifiedBy>Microsoft Office User</cp:lastModifiedBy>
  <dcterms:created xsi:type="dcterms:W3CDTF">2023-06-06T04:24:01Z</dcterms:created>
  <dcterms:modified xsi:type="dcterms:W3CDTF">2023-06-07T10:34:50Z</dcterms:modified>
</cp:coreProperties>
</file>